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Estadistica" sheetId="1" state="visible" r:id="rId2"/>
    <sheet name="Hoja3" sheetId="2" state="hidden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<sst xmlns="http://schemas.openxmlformats.org/spreadsheetml/2006/main" count="60" uniqueCount="27">
  <si>
    <t>Total de Alumnos Encuestados</t>
  </si>
  <si>
    <t>Total de Completamente de acuerdo</t>
  </si>
  <si>
    <t>Total de acuerdo</t>
  </si>
  <si>
    <t>Total en Desacuerdo</t>
  </si>
  <si>
    <t>Total de Completamente en Desacuerdo</t>
  </si>
  <si>
    <t>Total</t>
  </si>
  <si>
    <t>133 Encuestas de las Formaciones en Total</t>
  </si>
  <si>
    <t>Ratio de Conformidad</t>
  </si>
  <si>
    <t>El curso ha estado bien organizado (información, cumplimiento fechas y de horarios, entrega material).1</t>
  </si>
  <si>
    <t>(1) Completamente en desacuerdo, </t>
  </si>
  <si>
    <t>(2) En desacuerdo, </t>
  </si>
  <si>
    <t>(3) De acuerdo, </t>
  </si>
  <si>
    <t>(4) Completamente de acuerdo</t>
  </si>
  <si>
    <t>Los contenidos del curso han respondido a mis necesidades formativas.2</t>
  </si>
  <si>
    <t>La forma de impartir el curso ha facilitado el aprendizaje.3</t>
  </si>
  <si>
    <t>Los formadores conocen los temas impartidos en profundidad.4</t>
  </si>
  <si>
    <t>El aula y las instalaciones han sido apropiadas para el desarrollo del curso.5</t>
  </si>
  <si>
    <t>Las guías tutoriales y los materiales didácticos han permitido realizar fácilmente el curso.6</t>
  </si>
  <si>
    <t>Los equipos utilizados durante los cursos han sido adecuados.7</t>
  </si>
  <si>
    <t>¿Cuál es su grado de satisfacción del curso realizado?</t>
  </si>
  <si>
    <t>(1) MUY SATISFECHO </t>
  </si>
  <si>
    <t>(2)  SATISFECHO </t>
  </si>
  <si>
    <t>(3) POCO SATISFECHO </t>
  </si>
  <si>
    <t>(4) INSATISFECHO </t>
  </si>
  <si>
    <t>¿Volvería a realizar el curso de Formación GWO en nuestras instalaciones?</t>
  </si>
  <si>
    <t>Sí</t>
  </si>
  <si>
    <t>No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</si>
</sst>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DD/MM/YYYY"/>
    <numFmt numFmtId="167" formatCode="0%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0000CC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800000"/>
      <name val="Calibri"/>
      <family val="2"/>
      <charset val="1"/>
    </font>
    <font>
      <sz val="10"/>
      <color rgb="FF000000"/>
      <name val="Tahoma"/>
      <family val="2"/>
      <charset val="1"/>
    </font>
    <font>
      <b val="true"/>
      <sz val="14"/>
      <color rgb="FFFFFFFF"/>
      <name val="Comic Sans MS"/>
      <family val="4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68686"/>
        <bgColor rgb="FF969696"/>
      </patternFill>
    </fill>
    <fill>
      <patternFill patternType="solid">
        <fgColor rgb="FFCCCC99"/>
        <bgColor rgb="FFDDDDDD"/>
      </patternFill>
    </fill>
    <fill>
      <patternFill patternType="solid">
        <fgColor rgb="FFDDDDDD"/>
        <bgColor rgb="FFCCCC99"/>
      </patternFill>
    </fill>
    <fill>
      <patternFill patternType="solid">
        <fgColor rgb="FF00FF66"/>
        <bgColor rgb="FF00FFFF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CCFF66"/>
        <bgColor rgb="FFCCFFCC"/>
      </patternFill>
    </fill>
    <fill>
      <patternFill patternType="solid">
        <fgColor rgb="FF66FF99"/>
        <bgColor rgb="FF00FF66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66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99"/>
      <rgbColor rgb="FF868686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CCFF66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696960</xdr:colOff>
      <xdr:row>0</xdr:row>
      <xdr:rowOff>0</xdr:rowOff>
    </xdr:from>
    <xdr:to>
      <xdr:col>5</xdr:col>
      <xdr:colOff>212760</xdr:colOff>
      <xdr:row>5</xdr:row>
      <xdr:rowOff>86400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9837720" y="0"/>
          <a:ext cx="1835280" cy="1039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RowHeight="15"/>
  <cols>
    <col collapsed="false" hidden="false" max="1" min="1" style="1" width="98.545918367347"/>
    <col collapsed="false" hidden="false" max="2" min="2" style="2" width="31.0051020408163"/>
    <col collapsed="false" hidden="false" max="3" min="3" style="3" width="11.4183673469388"/>
    <col collapsed="false" hidden="false" max="1025" min="4" style="0" width="10.7295918367347"/>
  </cols>
  <sheetData>
    <row r="1" s="5" customFormat="true" ht="13.95" hidden="false" customHeight="true" outlineLevel="0" collapsed="false">
      <c r="A1" s="4"/>
      <c r="B1" s="4"/>
      <c r="C1" s="4"/>
      <c r="D1" s="4"/>
      <c r="E1" s="4"/>
      <c r="F1" s="4"/>
    </row>
    <row r="2" customFormat="false" ht="13.8" hidden="false" customHeight="false" outlineLevel="0" collapsed="false">
      <c r="A2" s="4"/>
      <c r="B2" s="4"/>
      <c r="C2" s="4"/>
      <c r="D2" s="4"/>
      <c r="E2" s="4"/>
      <c r="F2" s="4"/>
    </row>
    <row r="3" customFormat="false" ht="13.8" hidden="false" customHeight="false" outlineLevel="0" collapsed="false">
      <c r="A3" s="4"/>
      <c r="B3" s="4"/>
      <c r="C3" s="4"/>
      <c r="D3" s="4"/>
      <c r="E3" s="4"/>
      <c r="F3" s="4"/>
    </row>
    <row r="4" customFormat="false" ht="19.7" hidden="false" customHeight="false" outlineLevel="0" collapsed="false">
      <c r="A4" s="6" t="s">
        <v>0</v>
      </c>
      <c r="B4" s="7" t="n">
        <v>36</v>
      </c>
      <c r="C4" s="4"/>
      <c r="D4" s="4"/>
      <c r="E4" s="4"/>
      <c r="F4" s="4"/>
    </row>
    <row r="5" customFormat="false" ht="13.8" hidden="false" customHeight="false" outlineLevel="0" collapsed="false">
      <c r="A5" s="8"/>
      <c r="B5" s="8"/>
      <c r="C5" s="4"/>
      <c r="D5" s="4"/>
      <c r="E5" s="4"/>
      <c r="F5" s="4"/>
    </row>
    <row r="6" customFormat="false" ht="13.8" hidden="false" customHeight="false" outlineLevel="0" collapsed="false">
      <c r="A6" s="8"/>
      <c r="B6" s="8"/>
      <c r="C6" s="4"/>
      <c r="D6" s="4"/>
      <c r="E6" s="4"/>
      <c r="F6" s="4"/>
    </row>
    <row r="7" customFormat="false" ht="19.7" hidden="false" customHeight="false" outlineLevel="0" collapsed="false">
      <c r="A7" s="9" t="s">
        <v>1</v>
      </c>
      <c r="B7" s="10" t="n">
        <f aca="false">SUM(C17+C23+C29+C35+C41+C47+C53)</f>
        <v>709</v>
      </c>
      <c r="C7" s="11" t="n">
        <f aca="false">B7/$B$11</f>
        <v>0.761546723952739</v>
      </c>
      <c r="D7" s="11"/>
      <c r="E7" s="4"/>
      <c r="F7" s="12"/>
    </row>
    <row r="8" customFormat="false" ht="19.7" hidden="false" customHeight="false" outlineLevel="0" collapsed="false">
      <c r="A8" s="9" t="s">
        <v>2</v>
      </c>
      <c r="B8" s="10" t="n">
        <f aca="false">SUM(C16+C22+C28+C34+C40+C46+C52)</f>
        <v>177</v>
      </c>
      <c r="C8" s="11" t="n">
        <f aca="false">B8/$B$11</f>
        <v>0.190118152524168</v>
      </c>
      <c r="D8" s="11"/>
      <c r="E8" s="4"/>
      <c r="F8" s="12"/>
    </row>
    <row r="9" customFormat="false" ht="19.7" hidden="false" customHeight="false" outlineLevel="0" collapsed="false">
      <c r="A9" s="9" t="s">
        <v>3</v>
      </c>
      <c r="B9" s="10" t="n">
        <f aca="false">SUM(C15+C21+C27+C33+C39+C45+C51)</f>
        <v>39</v>
      </c>
      <c r="C9" s="11" t="n">
        <f aca="false">B9/$B$11</f>
        <v>0.041890440386681</v>
      </c>
      <c r="D9" s="11"/>
      <c r="E9" s="4"/>
      <c r="F9" s="4"/>
    </row>
    <row r="10" customFormat="false" ht="19.7" hidden="false" customHeight="false" outlineLevel="0" collapsed="false">
      <c r="A10" s="9" t="s">
        <v>4</v>
      </c>
      <c r="B10" s="10" t="n">
        <f aca="false">SUM(C14,C20,C26,C32,C38,C44,C50)</f>
        <v>6</v>
      </c>
      <c r="C10" s="11" t="n">
        <f aca="false">B10/$B$11</f>
        <v>0.00644468313641246</v>
      </c>
      <c r="D10" s="11"/>
      <c r="E10" s="4"/>
      <c r="F10" s="4"/>
    </row>
    <row r="11" customFormat="false" ht="13.8" hidden="false" customHeight="false" outlineLevel="0" collapsed="false">
      <c r="A11" s="13" t="s">
        <v>5</v>
      </c>
      <c r="B11" s="14" t="n">
        <f aca="false">SUM(B7:B10)</f>
        <v>931</v>
      </c>
      <c r="C11" s="4"/>
      <c r="D11" s="4"/>
      <c r="E11" s="4"/>
      <c r="F11" s="4"/>
    </row>
    <row r="12" customFormat="false" ht="13.8" hidden="false" customHeight="false" outlineLevel="0" collapsed="false">
      <c r="A12" s="15" t="s">
        <v>6</v>
      </c>
      <c r="B12" s="16" t="s">
        <v>7</v>
      </c>
      <c r="C12" s="4"/>
      <c r="D12" s="4"/>
      <c r="E12" s="4"/>
      <c r="F12" s="4"/>
    </row>
    <row r="13" customFormat="false" ht="13.8" hidden="false" customHeight="false" outlineLevel="0" collapsed="false">
      <c r="A13" s="15"/>
      <c r="B13" s="15"/>
      <c r="C13" s="17"/>
      <c r="D13" s="18"/>
      <c r="E13" s="18"/>
      <c r="F13" s="4"/>
    </row>
    <row r="14" customFormat="false" ht="13.8" hidden="false" customHeight="false" outlineLevel="0" collapsed="false">
      <c r="A14" s="19" t="s">
        <v>8</v>
      </c>
      <c r="B14" s="20" t="s">
        <v>9</v>
      </c>
      <c r="C14" s="3" t="n">
        <f aca="false">0+0+2+0</f>
        <v>2</v>
      </c>
      <c r="D14" s="21" t="n">
        <f aca="false">C14/$C$18</f>
        <v>0.0150375939849624</v>
      </c>
      <c r="E14" s="4"/>
      <c r="F14" s="12"/>
    </row>
    <row r="15" customFormat="false" ht="13.8" hidden="false" customHeight="false" outlineLevel="0" collapsed="false">
      <c r="A15" s="19"/>
      <c r="B15" s="22" t="s">
        <v>10</v>
      </c>
      <c r="C15" s="3" t="n">
        <f aca="false">0+1+8+1</f>
        <v>10</v>
      </c>
      <c r="D15" s="21" t="n">
        <f aca="false">C15/$C$18</f>
        <v>0.075187969924812</v>
      </c>
      <c r="E15" s="4"/>
      <c r="F15" s="12"/>
    </row>
    <row r="16" customFormat="false" ht="13.8" hidden="false" customHeight="false" outlineLevel="0" collapsed="false">
      <c r="A16" s="19"/>
      <c r="B16" s="23" t="s">
        <v>11</v>
      </c>
      <c r="C16" s="3" t="n">
        <f aca="false">7+13+7+6</f>
        <v>33</v>
      </c>
      <c r="D16" s="21" t="n">
        <f aca="false">C16/$C$18</f>
        <v>0.24812030075188</v>
      </c>
      <c r="E16" s="4"/>
      <c r="F16" s="12"/>
    </row>
    <row r="17" customFormat="false" ht="13.8" hidden="false" customHeight="false" outlineLevel="0" collapsed="false">
      <c r="A17" s="19"/>
      <c r="B17" s="24" t="s">
        <v>12</v>
      </c>
      <c r="C17" s="3" t="n">
        <f aca="false">24+14+29+21</f>
        <v>88</v>
      </c>
      <c r="D17" s="25" t="n">
        <f aca="false">C17/$C$18</f>
        <v>0.661654135338346</v>
      </c>
      <c r="E17" s="4"/>
      <c r="F17" s="12"/>
    </row>
    <row r="18" customFormat="false" ht="13.8" hidden="false" customHeight="false" outlineLevel="0" collapsed="false">
      <c r="A18" s="19"/>
      <c r="B18" s="26" t="s">
        <v>5</v>
      </c>
      <c r="C18" s="3" t="n">
        <f aca="false">SUM(C14:C17)</f>
        <v>133</v>
      </c>
      <c r="D18" s="21" t="n">
        <f aca="false">C18/$C$18</f>
        <v>1</v>
      </c>
      <c r="E18" s="4"/>
      <c r="F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</row>
    <row r="20" customFormat="false" ht="13.8" hidden="false" customHeight="false" outlineLevel="0" collapsed="false">
      <c r="A20" s="19" t="s">
        <v>13</v>
      </c>
      <c r="B20" s="20" t="s">
        <v>9</v>
      </c>
      <c r="C20" s="3" t="n">
        <f aca="false">0+0+2+2</f>
        <v>4</v>
      </c>
      <c r="D20" s="21" t="n">
        <f aca="false">C20/$C$18</f>
        <v>0.0300751879699248</v>
      </c>
      <c r="E20" s="4"/>
      <c r="F20" s="4"/>
    </row>
    <row r="21" customFormat="false" ht="13.8" hidden="false" customHeight="false" outlineLevel="0" collapsed="false">
      <c r="A21" s="19"/>
      <c r="B21" s="22" t="s">
        <v>10</v>
      </c>
      <c r="C21" s="3" t="n">
        <f aca="false">0+1+3+0</f>
        <v>4</v>
      </c>
      <c r="D21" s="21" t="n">
        <f aca="false">C21/$C$18</f>
        <v>0.0300751879699248</v>
      </c>
      <c r="E21" s="4"/>
      <c r="F21" s="4"/>
    </row>
    <row r="22" customFormat="false" ht="13.8" hidden="false" customHeight="false" outlineLevel="0" collapsed="false">
      <c r="A22" s="19"/>
      <c r="B22" s="23" t="s">
        <v>11</v>
      </c>
      <c r="C22" s="3" t="n">
        <f aca="false">6+12+4+3</f>
        <v>25</v>
      </c>
      <c r="D22" s="21" t="n">
        <f aca="false">C22/$C$18</f>
        <v>0.18796992481203</v>
      </c>
      <c r="E22" s="4"/>
      <c r="F22" s="4"/>
    </row>
    <row r="23" customFormat="false" ht="13.8" hidden="false" customHeight="false" outlineLevel="0" collapsed="false">
      <c r="A23" s="19"/>
      <c r="B23" s="24" t="s">
        <v>12</v>
      </c>
      <c r="C23" s="3" t="n">
        <f aca="false">25+15+37+23</f>
        <v>100</v>
      </c>
      <c r="D23" s="25" t="n">
        <f aca="false">C23/$C$18</f>
        <v>0.75187969924812</v>
      </c>
      <c r="E23" s="4"/>
      <c r="F23" s="4"/>
    </row>
    <row r="24" customFormat="false" ht="13.8" hidden="false" customHeight="false" outlineLevel="0" collapsed="false">
      <c r="A24" s="19"/>
      <c r="B24" s="26" t="s">
        <v>5</v>
      </c>
      <c r="C24" s="3" t="n">
        <f aca="false">SUM(C20:C23)</f>
        <v>133</v>
      </c>
      <c r="D24" s="21" t="n">
        <f aca="false">C24/$C$18</f>
        <v>1</v>
      </c>
      <c r="E24" s="4"/>
      <c r="F24" s="4"/>
    </row>
    <row r="25" customFormat="false" ht="13.8" hidden="false" customHeight="false" outlineLevel="0" collapsed="false">
      <c r="A25" s="4"/>
      <c r="B25" s="4"/>
      <c r="C25" s="4"/>
      <c r="D25" s="4"/>
      <c r="E25" s="4"/>
      <c r="F25" s="4"/>
    </row>
    <row r="26" customFormat="false" ht="13.8" hidden="false" customHeight="false" outlineLevel="0" collapsed="false">
      <c r="A26" s="19" t="s">
        <v>14</v>
      </c>
      <c r="B26" s="20" t="s">
        <v>9</v>
      </c>
      <c r="C26" s="3" t="n">
        <f aca="false">0+0+0+0</f>
        <v>0</v>
      </c>
      <c r="D26" s="21" t="n">
        <f aca="false">C26/$C$18</f>
        <v>0</v>
      </c>
      <c r="E26" s="4"/>
      <c r="F26" s="4"/>
    </row>
    <row r="27" customFormat="false" ht="13.8" hidden="false" customHeight="false" outlineLevel="0" collapsed="false">
      <c r="A27" s="19"/>
      <c r="B27" s="22" t="s">
        <v>10</v>
      </c>
      <c r="C27" s="3" t="n">
        <f aca="false">0+1+2+0</f>
        <v>3</v>
      </c>
      <c r="D27" s="21" t="n">
        <f aca="false">C27/$C$18</f>
        <v>0.0225563909774436</v>
      </c>
      <c r="E27" s="4"/>
      <c r="F27" s="4"/>
    </row>
    <row r="28" customFormat="false" ht="13.8" hidden="false" customHeight="false" outlineLevel="0" collapsed="false">
      <c r="A28" s="19"/>
      <c r="B28" s="23" t="s">
        <v>11</v>
      </c>
      <c r="C28" s="3" t="n">
        <f aca="false">7+12+8+4</f>
        <v>31</v>
      </c>
      <c r="D28" s="21" t="n">
        <f aca="false">C28/$C$18</f>
        <v>0.233082706766917</v>
      </c>
      <c r="E28" s="4"/>
      <c r="F28" s="4"/>
    </row>
    <row r="29" customFormat="false" ht="13.8" hidden="false" customHeight="false" outlineLevel="0" collapsed="false">
      <c r="A29" s="19"/>
      <c r="B29" s="24" t="s">
        <v>12</v>
      </c>
      <c r="C29" s="3" t="n">
        <f aca="false">24+15+36+24</f>
        <v>99</v>
      </c>
      <c r="D29" s="25" t="n">
        <f aca="false">C29/$C$18</f>
        <v>0.744360902255639</v>
      </c>
      <c r="E29" s="4"/>
      <c r="F29" s="4"/>
    </row>
    <row r="30" customFormat="false" ht="13.8" hidden="false" customHeight="false" outlineLevel="0" collapsed="false">
      <c r="A30" s="19"/>
      <c r="B30" s="26" t="s">
        <v>5</v>
      </c>
      <c r="C30" s="3" t="n">
        <f aca="false">SUM(C26:C29)</f>
        <v>133</v>
      </c>
      <c r="D30" s="21" t="n">
        <f aca="false">C30/$C$18</f>
        <v>1</v>
      </c>
      <c r="E30" s="4"/>
      <c r="F30" s="4"/>
    </row>
    <row r="31" customFormat="false" ht="13.8" hidden="false" customHeight="false" outlineLevel="0" collapsed="false">
      <c r="A31" s="4"/>
      <c r="B31" s="4"/>
      <c r="C31" s="4"/>
      <c r="D31" s="4"/>
      <c r="E31" s="4"/>
      <c r="F31" s="4"/>
    </row>
    <row r="32" customFormat="false" ht="13.8" hidden="false" customHeight="false" outlineLevel="0" collapsed="false">
      <c r="A32" s="19" t="s">
        <v>15</v>
      </c>
      <c r="B32" s="20" t="s">
        <v>9</v>
      </c>
      <c r="C32" s="3" t="n">
        <f aca="false">0+0+0+0</f>
        <v>0</v>
      </c>
      <c r="D32" s="21" t="n">
        <f aca="false">C32/$C$18</f>
        <v>0</v>
      </c>
      <c r="E32" s="4"/>
      <c r="F32" s="4"/>
    </row>
    <row r="33" customFormat="false" ht="13.8" hidden="false" customHeight="false" outlineLevel="0" collapsed="false">
      <c r="A33" s="19"/>
      <c r="B33" s="22" t="s">
        <v>10</v>
      </c>
      <c r="C33" s="3" t="n">
        <f aca="false">0+0+2+0</f>
        <v>2</v>
      </c>
      <c r="D33" s="21" t="n">
        <f aca="false">C33/$C$18</f>
        <v>0.0150375939849624</v>
      </c>
      <c r="E33" s="4"/>
      <c r="F33" s="4"/>
    </row>
    <row r="34" customFormat="false" ht="13.8" hidden="false" customHeight="false" outlineLevel="0" collapsed="false">
      <c r="A34" s="19"/>
      <c r="B34" s="23" t="s">
        <v>11</v>
      </c>
      <c r="C34" s="3" t="n">
        <f aca="false">1+5+2+0</f>
        <v>8</v>
      </c>
      <c r="D34" s="21" t="n">
        <f aca="false">C34/$C$18</f>
        <v>0.0601503759398496</v>
      </c>
      <c r="E34" s="4"/>
      <c r="F34" s="4"/>
    </row>
    <row r="35" customFormat="false" ht="13.8" hidden="false" customHeight="false" outlineLevel="0" collapsed="false">
      <c r="A35" s="19"/>
      <c r="B35" s="24" t="s">
        <v>12</v>
      </c>
      <c r="C35" s="3" t="n">
        <f aca="false">30+23+42+28</f>
        <v>123</v>
      </c>
      <c r="D35" s="25" t="n">
        <f aca="false">C35/$C$18</f>
        <v>0.924812030075188</v>
      </c>
      <c r="E35" s="4"/>
      <c r="F35" s="4"/>
    </row>
    <row r="36" customFormat="false" ht="13.8" hidden="false" customHeight="false" outlineLevel="0" collapsed="false">
      <c r="A36" s="19"/>
      <c r="B36" s="26" t="s">
        <v>5</v>
      </c>
      <c r="C36" s="3" t="n">
        <f aca="false">SUM(C32:C35)</f>
        <v>133</v>
      </c>
      <c r="D36" s="21" t="n">
        <f aca="false">C36/$C$18</f>
        <v>1</v>
      </c>
      <c r="E36" s="4"/>
      <c r="F36" s="4"/>
    </row>
    <row r="37" customFormat="false" ht="13.8" hidden="false" customHeight="false" outlineLevel="0" collapsed="false">
      <c r="A37" s="4"/>
      <c r="B37" s="4"/>
      <c r="C37" s="4"/>
      <c r="D37" s="4"/>
      <c r="E37" s="4"/>
      <c r="F37" s="4"/>
    </row>
    <row r="38" customFormat="false" ht="13.8" hidden="false" customHeight="false" outlineLevel="0" collapsed="false">
      <c r="A38" s="19" t="s">
        <v>16</v>
      </c>
      <c r="B38" s="20" t="s">
        <v>9</v>
      </c>
      <c r="C38" s="3" t="n">
        <f aca="false">0+0+0+0</f>
        <v>0</v>
      </c>
      <c r="D38" s="21" t="n">
        <f aca="false">C38/$C$18</f>
        <v>0</v>
      </c>
      <c r="E38" s="4"/>
      <c r="F38" s="4"/>
    </row>
    <row r="39" customFormat="false" ht="13.8" hidden="false" customHeight="false" outlineLevel="0" collapsed="false">
      <c r="A39" s="19"/>
      <c r="B39" s="22" t="s">
        <v>10</v>
      </c>
      <c r="C39" s="3" t="n">
        <f aca="false">1+1+2+3</f>
        <v>7</v>
      </c>
      <c r="D39" s="21" t="n">
        <f aca="false">C39/$C$18</f>
        <v>0.0526315789473684</v>
      </c>
      <c r="E39" s="4"/>
      <c r="F39" s="4"/>
    </row>
    <row r="40" customFormat="false" ht="13.8" hidden="false" customHeight="false" outlineLevel="0" collapsed="false">
      <c r="A40" s="19"/>
      <c r="B40" s="23" t="s">
        <v>11</v>
      </c>
      <c r="C40" s="3" t="n">
        <f aca="false">7+12+4+6</f>
        <v>29</v>
      </c>
      <c r="D40" s="21" t="n">
        <f aca="false">C40/$C$18</f>
        <v>0.218045112781955</v>
      </c>
      <c r="E40" s="4"/>
      <c r="F40" s="4"/>
    </row>
    <row r="41" customFormat="false" ht="13.8" hidden="false" customHeight="false" outlineLevel="0" collapsed="false">
      <c r="A41" s="19"/>
      <c r="B41" s="24" t="s">
        <v>12</v>
      </c>
      <c r="C41" s="3" t="n">
        <f aca="false">23+15+40+19</f>
        <v>97</v>
      </c>
      <c r="D41" s="25" t="n">
        <f aca="false">C41/$C$18</f>
        <v>0.729323308270677</v>
      </c>
      <c r="E41" s="4"/>
      <c r="F41" s="4"/>
    </row>
    <row r="42" customFormat="false" ht="13.8" hidden="false" customHeight="false" outlineLevel="0" collapsed="false">
      <c r="A42" s="19"/>
      <c r="B42" s="26" t="s">
        <v>5</v>
      </c>
      <c r="C42" s="3" t="n">
        <f aca="false">SUM(C38:C41)</f>
        <v>133</v>
      </c>
      <c r="D42" s="21" t="n">
        <f aca="false">C42/$C$18</f>
        <v>1</v>
      </c>
      <c r="E42" s="4"/>
      <c r="F42" s="4"/>
    </row>
    <row r="43" customFormat="false" ht="13.8" hidden="false" customHeight="false" outlineLevel="0" collapsed="false">
      <c r="A43" s="4"/>
      <c r="B43" s="4"/>
      <c r="C43" s="4"/>
      <c r="D43" s="4"/>
      <c r="E43" s="4"/>
      <c r="F43" s="4"/>
    </row>
    <row r="44" customFormat="false" ht="13.8" hidden="false" customHeight="false" outlineLevel="0" collapsed="false">
      <c r="A44" s="19" t="s">
        <v>17</v>
      </c>
      <c r="B44" s="20" t="s">
        <v>9</v>
      </c>
      <c r="C44" s="3" t="n">
        <f aca="false">0+0+0+0</f>
        <v>0</v>
      </c>
      <c r="D44" s="21" t="n">
        <f aca="false">C44/$C$18</f>
        <v>0</v>
      </c>
      <c r="E44" s="4"/>
      <c r="F44" s="4"/>
    </row>
    <row r="45" customFormat="false" ht="13.8" hidden="false" customHeight="false" outlineLevel="0" collapsed="false">
      <c r="A45" s="19"/>
      <c r="B45" s="22" t="s">
        <v>10</v>
      </c>
      <c r="C45" s="3" t="n">
        <f aca="false">1+1+4+1</f>
        <v>7</v>
      </c>
      <c r="D45" s="21" t="n">
        <f aca="false">C45/$C$18</f>
        <v>0.0526315789473684</v>
      </c>
      <c r="E45" s="4"/>
      <c r="F45" s="4"/>
    </row>
    <row r="46" customFormat="false" ht="13.8" hidden="false" customHeight="false" outlineLevel="0" collapsed="false">
      <c r="A46" s="19"/>
      <c r="B46" s="23" t="s">
        <v>11</v>
      </c>
      <c r="C46" s="3" t="n">
        <f aca="false">7+14+5+3</f>
        <v>29</v>
      </c>
      <c r="D46" s="21" t="n">
        <f aca="false">C46/$C$18</f>
        <v>0.218045112781955</v>
      </c>
      <c r="E46" s="4"/>
      <c r="F46" s="4"/>
    </row>
    <row r="47" customFormat="false" ht="13.8" hidden="false" customHeight="false" outlineLevel="0" collapsed="false">
      <c r="A47" s="19"/>
      <c r="B47" s="24" t="s">
        <v>12</v>
      </c>
      <c r="C47" s="3" t="n">
        <f aca="false">23+13+37+24</f>
        <v>97</v>
      </c>
      <c r="D47" s="25" t="n">
        <f aca="false">C47/$C$18</f>
        <v>0.729323308270677</v>
      </c>
      <c r="E47" s="4"/>
      <c r="F47" s="4"/>
    </row>
    <row r="48" customFormat="false" ht="13.8" hidden="false" customHeight="false" outlineLevel="0" collapsed="false">
      <c r="A48" s="19"/>
      <c r="B48" s="26" t="s">
        <v>5</v>
      </c>
      <c r="C48" s="3" t="n">
        <f aca="false">SUM(C44:C47)</f>
        <v>133</v>
      </c>
      <c r="D48" s="21" t="n">
        <f aca="false">C48/$C$18</f>
        <v>1</v>
      </c>
      <c r="E48" s="4"/>
      <c r="F48" s="4"/>
    </row>
    <row r="49" customFormat="false" ht="13.8" hidden="false" customHeight="false" outlineLevel="0" collapsed="false">
      <c r="A49" s="4"/>
      <c r="B49" s="4"/>
      <c r="C49" s="4"/>
      <c r="D49" s="4"/>
      <c r="E49" s="4"/>
      <c r="F49" s="27"/>
    </row>
    <row r="50" customFormat="false" ht="13.8" hidden="false" customHeight="false" outlineLevel="0" collapsed="false">
      <c r="A50" s="19" t="s">
        <v>18</v>
      </c>
      <c r="B50" s="20" t="s">
        <v>9</v>
      </c>
      <c r="C50" s="3" t="n">
        <f aca="false">0+0+0+0</f>
        <v>0</v>
      </c>
      <c r="D50" s="21" t="n">
        <f aca="false">C50/$C$18</f>
        <v>0</v>
      </c>
      <c r="E50" s="4"/>
      <c r="F50" s="27"/>
    </row>
    <row r="51" customFormat="false" ht="13.8" hidden="false" customHeight="false" outlineLevel="0" collapsed="false">
      <c r="A51" s="19"/>
      <c r="B51" s="22" t="s">
        <v>10</v>
      </c>
      <c r="C51" s="3" t="n">
        <f aca="false">2+1+3+0</f>
        <v>6</v>
      </c>
      <c r="D51" s="21" t="n">
        <f aca="false">C51/$C$18</f>
        <v>0.0451127819548872</v>
      </c>
      <c r="E51" s="4"/>
      <c r="F51" s="27"/>
    </row>
    <row r="52" customFormat="false" ht="13.8" hidden="false" customHeight="false" outlineLevel="0" collapsed="false">
      <c r="A52" s="19"/>
      <c r="B52" s="23" t="s">
        <v>11</v>
      </c>
      <c r="C52" s="3" t="n">
        <f aca="false">2+13+6+1</f>
        <v>22</v>
      </c>
      <c r="D52" s="21" t="n">
        <f aca="false">C52/$C$18</f>
        <v>0.165413533834586</v>
      </c>
      <c r="E52" s="4"/>
      <c r="F52" s="27"/>
    </row>
    <row r="53" customFormat="false" ht="13.8" hidden="false" customHeight="false" outlineLevel="0" collapsed="false">
      <c r="A53" s="19"/>
      <c r="B53" s="24" t="s">
        <v>12</v>
      </c>
      <c r="C53" s="3" t="n">
        <f aca="false">27+14+37+27</f>
        <v>105</v>
      </c>
      <c r="D53" s="25" t="n">
        <f aca="false">C53/$C$18</f>
        <v>0.789473684210526</v>
      </c>
      <c r="E53" s="4"/>
      <c r="F53" s="4"/>
    </row>
    <row r="54" customFormat="false" ht="13.8" hidden="false" customHeight="false" outlineLevel="0" collapsed="false">
      <c r="A54" s="19"/>
      <c r="B54" s="26" t="s">
        <v>5</v>
      </c>
      <c r="C54" s="3" t="n">
        <f aca="false">SUM(C50:C53)</f>
        <v>133</v>
      </c>
      <c r="D54" s="21" t="n">
        <f aca="false">C54/$C$18</f>
        <v>1</v>
      </c>
      <c r="E54" s="4"/>
      <c r="F54" s="4"/>
    </row>
    <row r="55" customFormat="false" ht="13.8" hidden="false" customHeight="false" outlineLevel="0" collapsed="false">
      <c r="A55" s="4"/>
      <c r="B55" s="4"/>
      <c r="C55" s="4"/>
      <c r="D55" s="4"/>
      <c r="E55" s="4"/>
      <c r="F55" s="4"/>
    </row>
    <row r="56" customFormat="false" ht="13.8" hidden="false" customHeight="false" outlineLevel="0" collapsed="false">
      <c r="A56" s="28" t="s">
        <v>19</v>
      </c>
      <c r="B56" s="24" t="s">
        <v>20</v>
      </c>
      <c r="C56" s="3" t="n">
        <f aca="false">25+11+24+22</f>
        <v>82</v>
      </c>
      <c r="D56" s="21" t="n">
        <f aca="false">C56/$C$18</f>
        <v>0.616541353383459</v>
      </c>
      <c r="E56" s="4"/>
      <c r="F56" s="4"/>
    </row>
    <row r="57" customFormat="false" ht="14.15" hidden="false" customHeight="true" outlineLevel="0" collapsed="false">
      <c r="A57" s="28"/>
      <c r="B57" s="23" t="s">
        <v>21</v>
      </c>
      <c r="C57" s="3" t="n">
        <f aca="false">6+17+18+4</f>
        <v>45</v>
      </c>
      <c r="D57" s="21" t="n">
        <f aca="false">C57/$C$18</f>
        <v>0.338345864661654</v>
      </c>
      <c r="E57" s="4"/>
      <c r="F57" s="4"/>
    </row>
    <row r="58" customFormat="false" ht="14.15" hidden="false" customHeight="true" outlineLevel="0" collapsed="false">
      <c r="A58" s="28"/>
      <c r="B58" s="22" t="s">
        <v>22</v>
      </c>
      <c r="C58" s="3" t="n">
        <f aca="false">0+0+0+1</f>
        <v>1</v>
      </c>
      <c r="D58" s="21" t="n">
        <f aca="false">C58/$C$18</f>
        <v>0.0075187969924812</v>
      </c>
      <c r="E58" s="4"/>
      <c r="F58" s="4"/>
    </row>
    <row r="59" customFormat="false" ht="14.15" hidden="false" customHeight="true" outlineLevel="0" collapsed="false">
      <c r="A59" s="28"/>
      <c r="B59" s="20" t="s">
        <v>23</v>
      </c>
      <c r="C59" s="3" t="n">
        <f aca="false">0+0+4+1</f>
        <v>5</v>
      </c>
      <c r="D59" s="25" t="n">
        <f aca="false">C59/$C$18</f>
        <v>0.037593984962406</v>
      </c>
      <c r="E59" s="4"/>
      <c r="F59" s="4"/>
    </row>
    <row r="60" customFormat="false" ht="14.15" hidden="false" customHeight="true" outlineLevel="0" collapsed="false">
      <c r="A60" s="28"/>
      <c r="B60" s="26" t="s">
        <v>5</v>
      </c>
      <c r="C60" s="3" t="n">
        <f aca="false">SUM(C56:C59)</f>
        <v>133</v>
      </c>
      <c r="D60" s="21" t="n">
        <f aca="false">C60/$C$18</f>
        <v>1</v>
      </c>
      <c r="E60" s="4"/>
      <c r="F60" s="4"/>
    </row>
    <row r="61" customFormat="false" ht="24.6" hidden="false" customHeight="true" outlineLevel="0" collapsed="false">
      <c r="A61" s="4"/>
      <c r="B61" s="4"/>
      <c r="C61" s="4"/>
      <c r="D61" s="4"/>
      <c r="E61" s="4"/>
      <c r="F61" s="4"/>
    </row>
    <row r="62" customFormat="false" ht="13.8" hidden="false" customHeight="false" outlineLevel="0" collapsed="false">
      <c r="A62" s="28" t="s">
        <v>24</v>
      </c>
      <c r="B62" s="29" t="s">
        <v>25</v>
      </c>
      <c r="C62" s="3" t="n">
        <f aca="false">31+28+45+28</f>
        <v>132</v>
      </c>
      <c r="D62" s="21" t="n">
        <f aca="false">C62/$C$18</f>
        <v>0.992481203007519</v>
      </c>
      <c r="E62" s="4"/>
      <c r="F62" s="4"/>
    </row>
    <row r="63" customFormat="false" ht="13.8" hidden="false" customHeight="false" outlineLevel="0" collapsed="false">
      <c r="A63" s="28"/>
      <c r="B63" s="30" t="s">
        <v>26</v>
      </c>
      <c r="C63" s="3" t="n">
        <f aca="false">0+0+1+0</f>
        <v>1</v>
      </c>
      <c r="D63" s="21" t="n">
        <f aca="false">C63/$C$18</f>
        <v>0.0075187969924812</v>
      </c>
      <c r="E63" s="4"/>
      <c r="F63" s="4"/>
    </row>
    <row r="64" customFormat="false" ht="13.8" hidden="false" customHeight="false" outlineLevel="0" collapsed="false">
      <c r="A64" s="28"/>
      <c r="B64" s="26" t="s">
        <v>5</v>
      </c>
      <c r="C64" s="3" t="n">
        <f aca="false">C62+C63</f>
        <v>133</v>
      </c>
      <c r="D64" s="21" t="n">
        <f aca="false">C64/$C$18</f>
        <v>1</v>
      </c>
      <c r="E64" s="4"/>
      <c r="F64" s="4"/>
    </row>
    <row r="65" customFormat="false" ht="14.15" hidden="false" customHeight="true" outlineLevel="0" collapsed="false">
      <c r="A65" s="4"/>
      <c r="B65" s="4"/>
      <c r="C65" s="4"/>
      <c r="D65" s="4"/>
      <c r="E65" s="4"/>
      <c r="F65" s="4"/>
    </row>
    <row r="66" customFormat="false" ht="14.15" hidden="false" customHeight="true" outlineLevel="0" collapsed="false">
      <c r="A66" s="31"/>
      <c r="B66" s="32"/>
      <c r="C66" s="33"/>
      <c r="D66" s="4"/>
      <c r="E66" s="4"/>
      <c r="F66" s="4"/>
    </row>
    <row r="67" customFormat="false" ht="13.8" hidden="false" customHeight="false" outlineLevel="0" collapsed="false">
      <c r="A67" s="34"/>
      <c r="B67" s="35"/>
      <c r="C67" s="33"/>
      <c r="D67" s="4"/>
      <c r="E67" s="4"/>
      <c r="F67" s="4"/>
    </row>
    <row r="71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</sheetData>
  <mergeCells count="18">
    <mergeCell ref="A1:B1"/>
    <mergeCell ref="C1:F6"/>
    <mergeCell ref="C7:D7"/>
    <mergeCell ref="C8:D8"/>
    <mergeCell ref="C9:D9"/>
    <mergeCell ref="C10:D10"/>
    <mergeCell ref="C11:D11"/>
    <mergeCell ref="A12:A13"/>
    <mergeCell ref="B12:B13"/>
    <mergeCell ref="A14:A18"/>
    <mergeCell ref="A20:A24"/>
    <mergeCell ref="A26:A30"/>
    <mergeCell ref="A32:A36"/>
    <mergeCell ref="A38:A42"/>
    <mergeCell ref="A44:A48"/>
    <mergeCell ref="A50:A54"/>
    <mergeCell ref="A56:A60"/>
    <mergeCell ref="A62:A6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5"/>
  <cols>
    <col collapsed="false" hidden="false" max="1" min="1" style="0" width="32"/>
    <col collapsed="false" hidden="false" max="1025" min="2" style="0" width="10.729591836734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2021-03-28T12:44:32Z</dcterms:created>
  <dc:creator>Héctor</dc:creator>
  <dc:language>es-ES</dc:language>
  <dcterms:modified xsi:type="dcterms:W3CDTF">2021-05-05T12:21:23Z</dcterms:modified>
  <cp:revision>3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